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Freedom of Information\FOI Responses\"/>
    </mc:Choice>
  </mc:AlternateContent>
  <bookViews>
    <workbookView xWindow="120" yWindow="120" windowWidth="12120" windowHeight="9120"/>
  </bookViews>
  <sheets>
    <sheet name="s106 statement" sheetId="3" r:id="rId1"/>
  </sheets>
  <definedNames>
    <definedName name="_xlnm.Print_Area" localSheetId="0">'s106 statement'!$A$1:$M$23</definedName>
    <definedName name="_xlnm.Print_Titles" localSheetId="0">'s106 statement'!$8:$11</definedName>
  </definedNames>
  <calcPr calcId="181029" fullCalcOnLoad="1"/>
</workbook>
</file>

<file path=xl/calcChain.xml><?xml version="1.0" encoding="utf-8"?>
<calcChain xmlns="http://schemas.openxmlformats.org/spreadsheetml/2006/main">
  <c r="J18" i="3" l="1"/>
  <c r="L18" i="3"/>
  <c r="J15" i="3"/>
  <c r="L15" i="3"/>
  <c r="J14" i="3"/>
  <c r="L14" i="3"/>
  <c r="J13" i="3"/>
  <c r="L13" i="3"/>
  <c r="L16" i="3"/>
  <c r="L19" i="3"/>
  <c r="L22" i="3"/>
</calcChain>
</file>

<file path=xl/sharedStrings.xml><?xml version="1.0" encoding="utf-8"?>
<sst xmlns="http://schemas.openxmlformats.org/spreadsheetml/2006/main" count="55" uniqueCount="47">
  <si>
    <t>REF NO.</t>
  </si>
  <si>
    <t>DEVELOPER</t>
  </si>
  <si>
    <t>PLANNING</t>
  </si>
  <si>
    <t>SITE</t>
  </si>
  <si>
    <t>DATE</t>
  </si>
  <si>
    <t>AGREEMENT</t>
  </si>
  <si>
    <t>£</t>
  </si>
  <si>
    <t>TO BE</t>
  </si>
  <si>
    <t>RECEIVED</t>
  </si>
  <si>
    <t>BALANCE</t>
  </si>
  <si>
    <t>SPENT BY</t>
  </si>
  <si>
    <t>INTEREST</t>
  </si>
  <si>
    <t>APPLICATION</t>
  </si>
  <si>
    <t>TO BE SPENT ON</t>
  </si>
  <si>
    <t>DATED</t>
  </si>
  <si>
    <t>INCOME</t>
  </si>
  <si>
    <t>S106 - CONTRIBUTIONS RECEIVED/TO BE SPENT</t>
  </si>
  <si>
    <t>LAND &amp; OPEN SPACE</t>
  </si>
  <si>
    <t>AS AT</t>
  </si>
  <si>
    <r>
      <t>DUE</t>
    </r>
    <r>
      <rPr>
        <sz val="10"/>
        <rFont val="Arial"/>
      </rPr>
      <t>/PAID</t>
    </r>
  </si>
  <si>
    <t>MONITORING FEE</t>
  </si>
  <si>
    <t>Taylor Wimpey</t>
  </si>
  <si>
    <t>08/00227 &amp; 07/00308 &amp; 11/00382/REM</t>
  </si>
  <si>
    <t>Cadeby Homes</t>
  </si>
  <si>
    <t>Central Road, Hugglescote</t>
  </si>
  <si>
    <t>Recreation - project B: enhancement &amp; or improvement of children's play area off application site.</t>
  </si>
  <si>
    <t>PREVIOUS</t>
  </si>
  <si>
    <t>YEARS</t>
  </si>
  <si>
    <t>CONTR</t>
  </si>
  <si>
    <t>EXP</t>
  </si>
  <si>
    <t>Bloor Homes</t>
  </si>
  <si>
    <t>RECREATION/PLAY AREAS/LEISURE</t>
  </si>
  <si>
    <t>15/00459/FULM</t>
  </si>
  <si>
    <t>Esprit Land</t>
  </si>
  <si>
    <t>The Farm, Manor Road, Donington Le Heath</t>
  </si>
  <si>
    <t>16/01103/FULM</t>
  </si>
  <si>
    <t>Land off Frearson Road, Donington Le Heath</t>
  </si>
  <si>
    <t>14/00354/OUTM</t>
  </si>
  <si>
    <t>Land off Grange Road, Hugglescote</t>
  </si>
  <si>
    <t>S106 MONITORING 2020/21</t>
  </si>
  <si>
    <t>28.02.21</t>
  </si>
  <si>
    <t>For MUGA at Ashburton Road</t>
  </si>
  <si>
    <t>For provision &amp; improvement of play facilities at Ashburton Rd, Hugglescote</t>
  </si>
  <si>
    <t>Unilateral undertaking – no end date</t>
  </si>
  <si>
    <t>Off Site youth/adult recreation facilities</t>
  </si>
  <si>
    <t xml:space="preserve">Total 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</si>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</sst>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\-mmm\-yyyy"/>
    <numFmt numFmtId="183" formatCode="0.000%"/>
  </numFmts>
  <fonts count="8" x14ac:knownFonts="1">
    <font>
      <sz val="10"/>
      <name val="Arial"/>
    </font>
    <font>
      <b/>
      <u/>
      <sz val="14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0" borderId="0" xfId="0" applyNumberFormat="1"/>
    <xf numFmtId="0" fontId="0" fillId="0" borderId="1" xfId="0" applyFill="1" applyBorder="1"/>
    <xf numFmtId="172" fontId="0" fillId="0" borderId="2" xfId="0" applyNumberForma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172" fontId="0" fillId="0" borderId="0" xfId="0" applyNumberFormat="1" applyFill="1" applyAlignment="1">
      <alignment horizontal="center"/>
    </xf>
    <xf numFmtId="0" fontId="0" fillId="0" borderId="2" xfId="0" applyFill="1" applyBorder="1"/>
    <xf numFmtId="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2" fillId="0" borderId="2" xfId="0" applyFont="1" applyFill="1" applyBorder="1"/>
    <xf numFmtId="15" fontId="0" fillId="0" borderId="2" xfId="0" applyNumberFormat="1" applyFill="1" applyBorder="1" applyAlignment="1">
      <alignment horizontal="center"/>
    </xf>
    <xf numFmtId="0" fontId="0" fillId="0" borderId="0" xfId="0" applyFill="1"/>
    <xf numFmtId="4" fontId="0" fillId="0" borderId="4" xfId="0" applyNumberFormat="1" applyFill="1" applyBorder="1"/>
    <xf numFmtId="0" fontId="0" fillId="0" borderId="0" xfId="0" quotePrefix="1"/>
    <xf numFmtId="15" fontId="0" fillId="0" borderId="0" xfId="0" applyNumberFormat="1" applyFill="1" applyAlignment="1">
      <alignment horizontal="center"/>
    </xf>
    <xf numFmtId="4" fontId="0" fillId="0" borderId="0" xfId="0" applyNumberFormat="1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" fontId="0" fillId="0" borderId="2" xfId="0" applyNumberFormat="1" applyFill="1" applyBorder="1" applyAlignment="1">
      <alignment horizontal="right"/>
    </xf>
    <xf numFmtId="0" fontId="0" fillId="0" borderId="0" xfId="0" applyFill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center"/>
    </xf>
    <xf numFmtId="0" fontId="0" fillId="0" borderId="0" xfId="0" applyFill="1" applyAlignment="1">
      <alignment horizontal="right"/>
    </xf>
    <xf numFmtId="183" fontId="0" fillId="0" borderId="0" xfId="0" applyNumberFormat="1" applyFill="1" applyAlignment="1">
      <alignment horizontal="center"/>
    </xf>
    <xf numFmtId="15" fontId="0" fillId="0" borderId="7" xfId="0" applyNumberFormat="1" applyFill="1" applyBorder="1" applyAlignment="1">
      <alignment horizontal="center"/>
    </xf>
    <xf numFmtId="15" fontId="0" fillId="0" borderId="6" xfId="0" applyNumberForma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4" xfId="0" applyFill="1" applyBorder="1"/>
    <xf numFmtId="0" fontId="4" fillId="0" borderId="4" xfId="0" applyFont="1" applyFill="1" applyBorder="1" applyAlignment="1">
      <alignment wrapText="1"/>
    </xf>
    <xf numFmtId="4" fontId="4" fillId="0" borderId="4" xfId="0" applyNumberFormat="1" applyFont="1" applyFill="1" applyBorder="1" applyAlignment="1">
      <alignment wrapText="1"/>
    </xf>
    <xf numFmtId="172" fontId="0" fillId="0" borderId="4" xfId="0" applyNumberFormat="1" applyFill="1" applyBorder="1" applyAlignment="1">
      <alignment horizontal="center"/>
    </xf>
    <xf numFmtId="15" fontId="0" fillId="0" borderId="4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0" fontId="7" fillId="0" borderId="4" xfId="0" applyFont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/>
    <xf numFmtId="172" fontId="4" fillId="0" borderId="4" xfId="0" applyNumberFormat="1" applyFont="1" applyFill="1" applyBorder="1" applyAlignment="1">
      <alignment horizontal="center"/>
    </xf>
    <xf numFmtId="4" fontId="0" fillId="0" borderId="4" xfId="0" applyNumberFormat="1" applyFill="1" applyBorder="1" applyAlignment="1"/>
    <xf numFmtId="4" fontId="4" fillId="0" borderId="4" xfId="0" applyNumberFormat="1" applyFont="1" applyFill="1" applyBorder="1" applyAlignment="1">
      <alignment horizontal="right" wrapText="1"/>
    </xf>
    <xf numFmtId="0" fontId="0" fillId="0" borderId="4" xfId="0" applyFill="1" applyBorder="1" applyAlignment="1"/>
    <xf numFmtId="0" fontId="0" fillId="0" borderId="4" xfId="0" applyBorder="1"/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/>
    <xf numFmtId="15" fontId="4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4" fillId="0" borderId="4" xfId="0" applyFont="1" applyFill="1" applyBorder="1" applyAlignment="1">
      <alignment horizontal="center" wrapText="1"/>
    </xf>
    <xf numFmtId="4" fontId="0" fillId="0" borderId="4" xfId="0" applyNumberFormat="1" applyBorder="1"/>
    <xf numFmtId="15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right"/>
    </xf>
    <xf numFmtId="172" fontId="0" fillId="0" borderId="5" xfId="0" applyNumberFormat="1" applyFill="1" applyBorder="1" applyAlignment="1">
      <alignment horizontal="center"/>
    </xf>
    <xf numFmtId="172" fontId="0" fillId="0" borderId="6" xfId="0" applyNumberFormat="1" applyFill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zoomScaleNormal="100" workbookViewId="0">
      <pane ySplit="10" topLeftCell="A11" activePane="bottomLeft" state="frozen"/>
      <selection activeCell="V1" sqref="V1"/>
      <selection pane="bottomLeft" activeCell="I28" sqref="I28"/>
    </sheetView>
  </sheetViews>
  <sheetFormatPr defaultRowHeight="12.5" x14ac:dyDescent="0.25"/>
  <cols>
    <col min="1" max="1" width="34.81640625" customWidth="1"/>
    <col min="2" max="2" width="17.26953125" customWidth="1"/>
    <col min="3" max="3" width="31.26953125" customWidth="1"/>
    <col min="4" max="4" width="27.54296875" customWidth="1"/>
    <col min="5" max="5" width="12.7265625" style="1" hidden="1" customWidth="1"/>
    <col min="6" max="6" width="12.7265625" hidden="1" customWidth="1"/>
    <col min="7" max="7" width="12.7265625" style="20" customWidth="1"/>
    <col min="8" max="11" width="13.26953125" style="4" customWidth="1"/>
    <col min="12" max="12" width="16.453125" style="4" customWidth="1"/>
    <col min="13" max="13" width="11.7265625" style="5" customWidth="1"/>
    <col min="14" max="14" width="1.453125" customWidth="1"/>
    <col min="15" max="15" width="9.54296875" style="12" customWidth="1"/>
    <col min="16" max="16" width="9.453125" customWidth="1"/>
    <col min="19" max="19" width="10.54296875" customWidth="1"/>
    <col min="20" max="20" width="11.7265625" customWidth="1"/>
  </cols>
  <sheetData>
    <row r="1" spans="1:19" ht="18" x14ac:dyDescent="0.4">
      <c r="A1" s="28" t="s">
        <v>39</v>
      </c>
      <c r="B1" s="12"/>
      <c r="C1" s="12"/>
      <c r="D1" s="12"/>
      <c r="E1" s="16"/>
      <c r="F1" s="12"/>
      <c r="H1" s="15"/>
      <c r="I1" s="15"/>
      <c r="J1" s="15"/>
      <c r="K1" s="15"/>
      <c r="L1" s="15"/>
    </row>
    <row r="2" spans="1:19" x14ac:dyDescent="0.25">
      <c r="A2" s="12"/>
      <c r="B2" s="12"/>
      <c r="C2" s="12"/>
      <c r="D2" s="12"/>
      <c r="E2" s="16"/>
      <c r="F2" s="12"/>
      <c r="H2" s="15"/>
      <c r="I2" s="15"/>
      <c r="J2" s="15"/>
      <c r="K2" s="15"/>
      <c r="L2" s="15"/>
    </row>
    <row r="3" spans="1:19" ht="15.5" x14ac:dyDescent="0.35">
      <c r="A3" s="29" t="s">
        <v>16</v>
      </c>
      <c r="B3" s="12"/>
      <c r="C3" s="12"/>
      <c r="D3" s="12"/>
      <c r="E3" s="16"/>
      <c r="F3" s="12"/>
      <c r="H3" s="15"/>
      <c r="I3" s="15"/>
      <c r="J3" s="15"/>
      <c r="K3" s="15"/>
      <c r="L3" s="15"/>
    </row>
    <row r="4" spans="1:19" x14ac:dyDescent="0.25">
      <c r="A4" s="12"/>
      <c r="B4" s="12"/>
      <c r="C4" s="12"/>
      <c r="D4" s="12"/>
      <c r="E4" s="16"/>
      <c r="F4" s="12"/>
      <c r="H4" s="15"/>
      <c r="I4" s="15"/>
      <c r="J4" s="15"/>
      <c r="K4" s="15"/>
      <c r="L4" s="15"/>
    </row>
    <row r="5" spans="1:19" x14ac:dyDescent="0.25">
      <c r="A5" s="12"/>
      <c r="B5" s="12"/>
      <c r="C5" s="12"/>
      <c r="D5" s="12"/>
      <c r="E5" s="16"/>
      <c r="F5" s="12"/>
      <c r="H5" s="15"/>
      <c r="I5" s="15"/>
      <c r="J5" s="15"/>
      <c r="K5" s="15"/>
      <c r="L5" s="15"/>
    </row>
    <row r="6" spans="1:19" x14ac:dyDescent="0.25">
      <c r="A6" s="12"/>
      <c r="B6" s="12"/>
      <c r="C6" s="12"/>
      <c r="D6" s="12"/>
      <c r="E6" s="16"/>
      <c r="F6" s="12"/>
      <c r="H6" s="15"/>
      <c r="I6" s="15"/>
      <c r="J6" s="15"/>
      <c r="K6" s="15"/>
      <c r="L6" s="15"/>
      <c r="O6" s="30"/>
    </row>
    <row r="7" spans="1:19" x14ac:dyDescent="0.25">
      <c r="A7" s="12"/>
      <c r="B7" s="12"/>
      <c r="C7" s="12"/>
      <c r="D7" s="12"/>
      <c r="E7" s="16"/>
      <c r="F7" s="12"/>
      <c r="H7" s="15"/>
      <c r="I7" s="15"/>
      <c r="J7" s="15"/>
      <c r="K7" s="15"/>
      <c r="L7" s="15"/>
      <c r="O7" s="30"/>
    </row>
    <row r="8" spans="1:19" x14ac:dyDescent="0.25">
      <c r="A8" s="17" t="s">
        <v>2</v>
      </c>
      <c r="B8" s="31"/>
      <c r="C8" s="31"/>
      <c r="D8" s="32"/>
      <c r="E8" s="66" t="s">
        <v>20</v>
      </c>
      <c r="F8" s="67"/>
      <c r="G8" s="33"/>
      <c r="H8" s="25"/>
      <c r="I8" s="25" t="s">
        <v>26</v>
      </c>
      <c r="J8" s="25" t="s">
        <v>26</v>
      </c>
      <c r="K8" s="25" t="s">
        <v>26</v>
      </c>
      <c r="L8" s="34" t="s">
        <v>9</v>
      </c>
      <c r="M8" s="62" t="s">
        <v>4</v>
      </c>
      <c r="O8" s="30"/>
      <c r="P8" s="24"/>
    </row>
    <row r="9" spans="1:19" x14ac:dyDescent="0.25">
      <c r="A9" s="8" t="s">
        <v>12</v>
      </c>
      <c r="B9" s="8"/>
      <c r="C9" s="8"/>
      <c r="D9" s="8"/>
      <c r="E9" s="35"/>
      <c r="F9" s="8" t="s">
        <v>4</v>
      </c>
      <c r="G9" s="8" t="s">
        <v>5</v>
      </c>
      <c r="H9" s="11" t="s">
        <v>15</v>
      </c>
      <c r="I9" s="11" t="s">
        <v>27</v>
      </c>
      <c r="J9" s="11" t="s">
        <v>27</v>
      </c>
      <c r="K9" s="11" t="s">
        <v>27</v>
      </c>
      <c r="L9" s="8" t="s">
        <v>18</v>
      </c>
      <c r="M9" s="3" t="s">
        <v>7</v>
      </c>
      <c r="P9" s="21"/>
    </row>
    <row r="10" spans="1:19" x14ac:dyDescent="0.25">
      <c r="A10" s="18" t="s">
        <v>0</v>
      </c>
      <c r="B10" s="18" t="s">
        <v>1</v>
      </c>
      <c r="C10" s="18" t="s">
        <v>3</v>
      </c>
      <c r="D10" s="18" t="s">
        <v>13</v>
      </c>
      <c r="E10" s="36" t="s">
        <v>19</v>
      </c>
      <c r="F10" s="18" t="s">
        <v>8</v>
      </c>
      <c r="G10" s="18" t="s">
        <v>14</v>
      </c>
      <c r="H10" s="26" t="s">
        <v>8</v>
      </c>
      <c r="I10" s="26" t="s">
        <v>28</v>
      </c>
      <c r="J10" s="26" t="s">
        <v>11</v>
      </c>
      <c r="K10" s="26" t="s">
        <v>29</v>
      </c>
      <c r="L10" s="37" t="s">
        <v>40</v>
      </c>
      <c r="M10" s="63" t="s">
        <v>10</v>
      </c>
      <c r="P10" s="22"/>
    </row>
    <row r="11" spans="1:19" x14ac:dyDescent="0.25">
      <c r="A11" s="6"/>
      <c r="B11" s="6"/>
      <c r="C11" s="6"/>
      <c r="D11" s="6"/>
      <c r="E11" s="35" t="s">
        <v>6</v>
      </c>
      <c r="F11" s="35"/>
      <c r="G11" s="8"/>
      <c r="H11" s="11"/>
      <c r="I11" s="11"/>
      <c r="J11" s="11"/>
      <c r="K11" s="11"/>
      <c r="L11" s="35" t="s">
        <v>6</v>
      </c>
      <c r="M11" s="3"/>
      <c r="P11" s="21"/>
    </row>
    <row r="12" spans="1:19" ht="13" x14ac:dyDescent="0.3">
      <c r="A12" s="10" t="s">
        <v>31</v>
      </c>
      <c r="B12" s="6"/>
      <c r="C12" s="6"/>
      <c r="D12" s="9"/>
      <c r="E12" s="7"/>
      <c r="F12" s="2"/>
      <c r="G12" s="3"/>
      <c r="H12" s="11"/>
      <c r="I12" s="19"/>
      <c r="J12" s="19"/>
      <c r="K12" s="19"/>
      <c r="L12" s="7"/>
      <c r="M12" s="3"/>
      <c r="O12" s="16"/>
    </row>
    <row r="13" spans="1:19" ht="58" x14ac:dyDescent="0.35">
      <c r="A13" s="38" t="s">
        <v>22</v>
      </c>
      <c r="B13" s="39" t="s">
        <v>23</v>
      </c>
      <c r="C13" s="40" t="s">
        <v>24</v>
      </c>
      <c r="D13" s="41" t="s">
        <v>25</v>
      </c>
      <c r="E13" s="42"/>
      <c r="F13" s="41"/>
      <c r="G13" s="43">
        <v>39609</v>
      </c>
      <c r="H13" s="44">
        <v>40942</v>
      </c>
      <c r="I13" s="45">
        <v>15245.82</v>
      </c>
      <c r="J13" s="45">
        <f>28.97+60.22+86.8+93.12+51.38+6.49+5.71+8.36+9.73</f>
        <v>350.78000000000003</v>
      </c>
      <c r="K13" s="45">
        <v>14400.59</v>
      </c>
      <c r="L13" s="13">
        <f>+I13+J13-K13</f>
        <v>1196.0100000000002</v>
      </c>
      <c r="M13" s="46" t="s">
        <v>43</v>
      </c>
      <c r="O13" s="16"/>
      <c r="P13" s="27"/>
    </row>
    <row r="14" spans="1:19" ht="37" customHeight="1" x14ac:dyDescent="0.25">
      <c r="A14" s="47" t="s">
        <v>32</v>
      </c>
      <c r="B14" s="48" t="s">
        <v>33</v>
      </c>
      <c r="C14" s="41" t="s">
        <v>34</v>
      </c>
      <c r="D14" s="47" t="s">
        <v>41</v>
      </c>
      <c r="E14" s="42"/>
      <c r="F14" s="41"/>
      <c r="G14" s="49">
        <v>42346</v>
      </c>
      <c r="H14" s="44">
        <v>43007</v>
      </c>
      <c r="I14" s="50">
        <v>18455.939999999999</v>
      </c>
      <c r="J14" s="51">
        <f>45.06+131.36+152.79</f>
        <v>329.21000000000004</v>
      </c>
      <c r="K14" s="52"/>
      <c r="L14" s="13">
        <f>+I14+J14-K14</f>
        <v>18785.149999999998</v>
      </c>
      <c r="M14" s="43">
        <v>45563</v>
      </c>
      <c r="O14" s="16"/>
      <c r="P14" s="23"/>
      <c r="Q14" s="12"/>
      <c r="R14" s="12"/>
      <c r="S14" s="12"/>
    </row>
    <row r="15" spans="1:19" ht="55.15" customHeight="1" x14ac:dyDescent="0.25">
      <c r="A15" s="54" t="s">
        <v>37</v>
      </c>
      <c r="B15" s="54" t="s">
        <v>21</v>
      </c>
      <c r="C15" s="55" t="s">
        <v>38</v>
      </c>
      <c r="D15" s="41" t="s">
        <v>44</v>
      </c>
      <c r="E15" s="13"/>
      <c r="F15" s="40"/>
      <c r="G15" s="43">
        <v>42094</v>
      </c>
      <c r="H15" s="56">
        <v>43474</v>
      </c>
      <c r="I15" s="45">
        <v>170411.11</v>
      </c>
      <c r="J15" s="45">
        <f>268.5+1399.57</f>
        <v>1668.07</v>
      </c>
      <c r="K15" s="45"/>
      <c r="L15" s="13">
        <f>+I15+J15-K15</f>
        <v>172079.18</v>
      </c>
      <c r="M15" s="43">
        <v>45300</v>
      </c>
      <c r="N15" s="12"/>
      <c r="O15" s="16"/>
      <c r="P15" s="23"/>
      <c r="Q15" s="12"/>
      <c r="R15" s="12"/>
      <c r="S15" s="12"/>
    </row>
    <row r="16" spans="1:19" x14ac:dyDescent="0.25">
      <c r="A16" s="40"/>
      <c r="B16" s="40"/>
      <c r="C16" s="40"/>
      <c r="D16" s="40"/>
      <c r="E16" s="13"/>
      <c r="F16" s="40"/>
      <c r="G16" s="43"/>
      <c r="H16" s="44"/>
      <c r="I16" s="45"/>
      <c r="J16" s="45"/>
      <c r="K16" s="65" t="s">
        <v>46</v>
      </c>
      <c r="L16" s="13">
        <f>SUM(L13:L15)</f>
        <v>192060.34</v>
      </c>
      <c r="M16" s="43"/>
      <c r="O16" s="16"/>
    </row>
    <row r="17" spans="1:15" s="12" customFormat="1" ht="13" x14ac:dyDescent="0.3">
      <c r="A17" s="57" t="s">
        <v>17</v>
      </c>
      <c r="B17" s="40"/>
      <c r="C17" s="40"/>
      <c r="D17" s="40"/>
      <c r="E17" s="13"/>
      <c r="F17" s="40"/>
      <c r="G17" s="43"/>
      <c r="H17" s="44"/>
      <c r="I17" s="45"/>
      <c r="J17" s="45"/>
      <c r="K17" s="45"/>
      <c r="L17" s="13"/>
      <c r="M17" s="43"/>
      <c r="O17" s="16"/>
    </row>
    <row r="18" spans="1:15" s="12" customFormat="1" ht="49.5" customHeight="1" x14ac:dyDescent="0.25">
      <c r="A18" s="54" t="s">
        <v>35</v>
      </c>
      <c r="B18" s="48" t="s">
        <v>30</v>
      </c>
      <c r="C18" s="41" t="s">
        <v>36</v>
      </c>
      <c r="D18" s="58" t="s">
        <v>42</v>
      </c>
      <c r="E18" s="42"/>
      <c r="F18" s="41"/>
      <c r="G18" s="43">
        <v>42948</v>
      </c>
      <c r="H18" s="56">
        <v>43328</v>
      </c>
      <c r="I18" s="45">
        <v>59623.51</v>
      </c>
      <c r="J18" s="45">
        <f>263.27+491.07</f>
        <v>754.33999999999992</v>
      </c>
      <c r="K18" s="45"/>
      <c r="L18" s="13">
        <f>+I18+J18-K18</f>
        <v>60377.85</v>
      </c>
      <c r="M18" s="43">
        <v>45153</v>
      </c>
      <c r="O18" s="16"/>
    </row>
    <row r="19" spans="1:15" s="12" customFormat="1" x14ac:dyDescent="0.25">
      <c r="A19" s="40"/>
      <c r="B19" s="40"/>
      <c r="C19" s="40"/>
      <c r="D19" s="40"/>
      <c r="E19" s="13"/>
      <c r="F19" s="40"/>
      <c r="G19" s="43"/>
      <c r="H19" s="44"/>
      <c r="I19" s="45"/>
      <c r="J19" s="45"/>
      <c r="K19" s="65" t="s">
        <v>46</v>
      </c>
      <c r="L19" s="13">
        <f>SUM(L18:L18)</f>
        <v>60377.85</v>
      </c>
      <c r="M19" s="43"/>
      <c r="O19" s="16"/>
    </row>
    <row r="20" spans="1:15" x14ac:dyDescent="0.25">
      <c r="A20" s="40"/>
      <c r="B20" s="40"/>
      <c r="C20" s="40"/>
      <c r="D20" s="40"/>
      <c r="E20" s="13"/>
      <c r="F20" s="40"/>
      <c r="G20" s="43"/>
      <c r="H20" s="44"/>
      <c r="I20" s="45"/>
      <c r="J20" s="45"/>
      <c r="K20" s="45"/>
      <c r="L20" s="13"/>
      <c r="M20" s="43"/>
      <c r="O20" s="16"/>
    </row>
    <row r="21" spans="1:15" x14ac:dyDescent="0.25">
      <c r="A21" s="40"/>
      <c r="B21" s="40"/>
      <c r="C21" s="40"/>
      <c r="D21" s="40"/>
      <c r="E21" s="13"/>
      <c r="F21" s="40"/>
      <c r="G21" s="43"/>
      <c r="H21" s="44"/>
      <c r="I21" s="45"/>
      <c r="J21" s="45"/>
      <c r="K21" s="45"/>
      <c r="L21" s="13"/>
      <c r="M21" s="43"/>
      <c r="O21" s="16"/>
    </row>
    <row r="22" spans="1:15" x14ac:dyDescent="0.25">
      <c r="A22" s="53"/>
      <c r="B22" s="53"/>
      <c r="C22" s="53"/>
      <c r="D22" s="53"/>
      <c r="E22" s="59"/>
      <c r="F22" s="53"/>
      <c r="G22" s="43"/>
      <c r="H22" s="60"/>
      <c r="I22" s="61"/>
      <c r="J22" s="61"/>
      <c r="K22" s="64" t="s">
        <v>45</v>
      </c>
      <c r="L22" s="59">
        <f>+L19+L16</f>
        <v>252438.19</v>
      </c>
      <c r="M22" s="43"/>
      <c r="O22" s="16"/>
    </row>
    <row r="23" spans="1:15" x14ac:dyDescent="0.25">
      <c r="A23" s="53"/>
      <c r="B23" s="53"/>
      <c r="C23" s="53"/>
      <c r="D23" s="53"/>
      <c r="E23" s="59"/>
      <c r="F23" s="53"/>
      <c r="G23" s="43"/>
      <c r="H23" s="60"/>
      <c r="I23" s="61"/>
      <c r="J23" s="61"/>
      <c r="K23" s="61"/>
      <c r="L23" s="59"/>
      <c r="M23" s="43"/>
      <c r="O23" s="16"/>
    </row>
    <row r="24" spans="1:15" x14ac:dyDescent="0.25">
      <c r="E24"/>
      <c r="G24" s="12"/>
      <c r="H24" s="14"/>
      <c r="I24" s="14"/>
      <c r="J24" s="14"/>
      <c r="K24" s="14"/>
      <c r="L24" s="1"/>
      <c r="M24" s="12"/>
    </row>
    <row r="25" spans="1:15" x14ac:dyDescent="0.25">
      <c r="E25"/>
      <c r="G25" s="12"/>
      <c r="H25" s="14"/>
      <c r="I25" s="14"/>
      <c r="J25" s="14"/>
      <c r="K25" s="14"/>
      <c r="L25" s="1"/>
      <c r="M25" s="12"/>
    </row>
    <row r="26" spans="1:15" x14ac:dyDescent="0.25">
      <c r="E26"/>
      <c r="G26" s="12"/>
      <c r="H26" s="14"/>
      <c r="I26" s="14"/>
      <c r="J26" s="14"/>
      <c r="K26" s="14"/>
      <c r="L26" s="1"/>
      <c r="M26" s="12"/>
    </row>
    <row r="27" spans="1:15" x14ac:dyDescent="0.25">
      <c r="E27"/>
      <c r="G27" s="12"/>
      <c r="H27" s="14"/>
      <c r="I27" s="14"/>
      <c r="J27" s="14"/>
      <c r="K27" s="14"/>
      <c r="L27" s="1"/>
      <c r="M27" s="12"/>
    </row>
    <row r="28" spans="1:15" x14ac:dyDescent="0.25">
      <c r="E28"/>
      <c r="G28" s="12"/>
      <c r="H28" s="14"/>
      <c r="I28" s="14"/>
      <c r="J28" s="14"/>
      <c r="K28" s="14"/>
      <c r="L28" s="1"/>
      <c r="M28" s="12"/>
    </row>
    <row r="29" spans="1:15" x14ac:dyDescent="0.25">
      <c r="E29"/>
      <c r="G29" s="12"/>
      <c r="H29" s="14"/>
      <c r="I29" s="14"/>
      <c r="J29" s="14"/>
      <c r="K29" s="14"/>
      <c r="L29" s="1"/>
      <c r="M29" s="12"/>
    </row>
    <row r="30" spans="1:15" x14ac:dyDescent="0.25">
      <c r="E30"/>
      <c r="G30" s="12"/>
      <c r="H30" s="14"/>
      <c r="I30" s="14"/>
      <c r="J30" s="14"/>
      <c r="K30" s="14"/>
      <c r="L30" s="1"/>
      <c r="M30" s="12"/>
    </row>
    <row r="31" spans="1:15" x14ac:dyDescent="0.25">
      <c r="E31"/>
      <c r="G31" s="12"/>
      <c r="H31" s="14"/>
      <c r="I31" s="14"/>
      <c r="J31" s="14"/>
      <c r="K31" s="14"/>
      <c r="L31" s="1"/>
      <c r="M31" s="12"/>
    </row>
    <row r="32" spans="1:15" x14ac:dyDescent="0.25">
      <c r="E32"/>
      <c r="G32" s="12"/>
      <c r="H32" s="14"/>
      <c r="I32" s="14"/>
      <c r="J32" s="14"/>
      <c r="K32" s="14"/>
      <c r="L32" s="1"/>
      <c r="M32" s="12"/>
    </row>
    <row r="33" spans="5:13" x14ac:dyDescent="0.25">
      <c r="E33"/>
      <c r="G33" s="12"/>
      <c r="H33" s="14"/>
      <c r="I33" s="14"/>
      <c r="J33" s="14"/>
      <c r="K33" s="14"/>
      <c r="L33" s="1"/>
      <c r="M33" s="12"/>
    </row>
    <row r="34" spans="5:13" x14ac:dyDescent="0.25">
      <c r="E34"/>
      <c r="G34" s="12"/>
      <c r="H34" s="14"/>
      <c r="I34" s="14"/>
      <c r="J34" s="14"/>
      <c r="K34" s="14"/>
      <c r="L34" s="1"/>
      <c r="M34" s="12"/>
    </row>
    <row r="35" spans="5:13" x14ac:dyDescent="0.25">
      <c r="E35"/>
      <c r="G35" s="12"/>
      <c r="H35" s="14"/>
      <c r="I35" s="14"/>
      <c r="J35" s="14"/>
      <c r="K35" s="14"/>
      <c r="L35" s="1"/>
      <c r="M35" s="12"/>
    </row>
  </sheetData>
  <mergeCells count="1">
    <mergeCell ref="E8:F8"/>
  </mergeCells>
  <phoneticPr fontId="0" type="noConversion"/>
  <printOptions horizontalCentered="1"/>
  <pageMargins left="0" right="0" top="0.39370078740157483" bottom="0.39370078740157483" header="0" footer="0"/>
  <pageSetup paperSize="8" scale="65" orientation="landscape" r:id="rId1"/>
  <headerFooter alignWithMargins="0">
    <oddHeader>&amp;R&amp;D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s106 statement</vt:lpstr>
      <vt:lpstr>'s106 statement'!Print_Area</vt:lpstr>
      <vt:lpstr>'s106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MKEATLEY</cp:lastModifiedBy>
  <cp:lastPrinted>2021-04-27T14:59:46Z</cp:lastPrinted>
  <dcterms:created xsi:type="dcterms:W3CDTF">1996-10-14T23:33:28Z</dcterms:created>
  <dcterms:modified xsi:type="dcterms:W3CDTF">2021-05-28T09:29:58Z</dcterms:modified>
</cp:coreProperties>
</file>