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7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<sst xmlns="http://schemas.openxmlformats.org/spreadsheetml/2006/main" count="79" uniqueCount="50">
  <si>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</si>
  <si>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</si>
  <si>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</si>
  <si>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</si>
  <si>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</si>
  <si>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</si>
  <si>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</si>
  <si>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</si>
  <si>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</si>
  <si>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</si>
  <si>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</si>
  <si>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</si>
  <si>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BELVOIR</t>
  </si>
  <si>
    <t>JACKSON</t>
  </si>
  <si>
    <t>OXFORD</t>
  </si>
  <si>
    <t>ABBOTS</t>
  </si>
  <si>
    <t>BARDON</t>
  </si>
  <si>
    <t>DERBY RD</t>
  </si>
  <si>
    <t>MEASHAM</t>
  </si>
  <si>
    <t>BOUNDARY</t>
  </si>
  <si>
    <t>KEG A6 2</t>
  </si>
  <si>
    <t>M1 MOLE</t>
  </si>
  <si>
    <t>ASH A42</t>
  </si>
  <si>
    <t>CD HIGH</t>
  </si>
  <si>
    <t>CD EMA</t>
  </si>
  <si>
    <t>CD STAT</t>
  </si>
  <si>
    <t>CD DISE</t>
  </si>
  <si>
    <t>KEG A6 1</t>
  </si>
  <si>
    <t>KEG EMA</t>
  </si>
  <si>
    <t>KEG MOLE</t>
  </si>
  <si>
    <t>LW M1</t>
  </si>
  <si>
    <t>LW WEST</t>
  </si>
  <si>
    <t>COPT OAK</t>
  </si>
  <si>
    <t>CHARLEY</t>
  </si>
  <si>
    <t>BROOM</t>
  </si>
  <si>
    <t>SINOPE</t>
  </si>
  <si>
    <t>MOLEHILL HOUSE</t>
  </si>
  <si>
    <t>AEROPARK</t>
  </si>
  <si>
    <t xml:space="preserve">BARDON RD W </t>
  </si>
  <si>
    <t>MI MOLE 2</t>
  </si>
  <si>
    <t>BROOMLEYS</t>
  </si>
  <si>
    <t>Tube No.</t>
  </si>
  <si>
    <t>Location</t>
  </si>
  <si>
    <t>Grid Reference</t>
  </si>
  <si>
    <t>mean</t>
  </si>
  <si>
    <t>bias corrected</t>
  </si>
  <si>
    <t>bias =</t>
  </si>
  <si>
    <t>no of periods</t>
  </si>
  <si>
    <t>%data coverage</t>
  </si>
  <si>
    <t>standard dev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</si>
</sst>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0"/>
    <numFmt numFmtId="168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sz val="12"/>
      <name val="Arial"/>
      <family val="0"/>
    </font>
    <font>
      <sz val="12"/>
      <name val="MS Sans Serif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" fontId="2" fillId="0" borderId="3" xfId="15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0" fontId="0" fillId="0" borderId="7" xfId="19" applyNumberFormat="1" applyBorder="1" applyAlignment="1">
      <alignment horizontal="center"/>
    </xf>
    <xf numFmtId="10" fontId="0" fillId="0" borderId="8" xfId="19" applyNumberForma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0" xfId="15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</font>
      <border/>
    </dxf>
    <dxf>
      <font>
        <b/>
        <i val="0"/>
        <color auto="1"/>
      </font>
      <fill>
        <patternFill>
          <bgColor rgb="FFFF99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K7" sqref="K7"/>
    </sheetView>
  </sheetViews>
  <sheetFormatPr defaultColWidth="9.140625" defaultRowHeight="12.75"/>
  <cols>
    <col min="1" max="1" width="17.7109375" style="0" bestFit="1" customWidth="1"/>
    <col min="15" max="15" width="10.8515625" style="0" customWidth="1"/>
    <col min="16" max="16" width="9.140625" style="4" customWidth="1"/>
  </cols>
  <sheetData>
    <row r="1" spans="13:16" ht="13.5" thickBot="1">
      <c r="M1" s="6"/>
      <c r="O1" t="s">
        <v>46</v>
      </c>
      <c r="P1" s="4">
        <v>1.01</v>
      </c>
    </row>
    <row r="2" spans="1:18" s="27" customFormat="1" ht="35.25" customHeight="1" thickBot="1">
      <c r="A2" s="23">
        <v>2006</v>
      </c>
      <c r="B2" s="23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5" t="s">
        <v>11</v>
      </c>
      <c r="N2" s="23" t="s">
        <v>44</v>
      </c>
      <c r="O2" s="26" t="s">
        <v>45</v>
      </c>
      <c r="P2" s="24" t="s">
        <v>47</v>
      </c>
      <c r="Q2" s="26" t="s">
        <v>48</v>
      </c>
      <c r="R2" s="25" t="s">
        <v>49</v>
      </c>
    </row>
    <row r="3" spans="1:18" ht="12.75">
      <c r="A3" s="18" t="s">
        <v>12</v>
      </c>
      <c r="B3" s="16">
        <v>38.58734610421056</v>
      </c>
      <c r="C3" s="7">
        <v>36.59443534117398</v>
      </c>
      <c r="D3" s="7">
        <v>31.585892116898762</v>
      </c>
      <c r="E3" s="7">
        <v>29.22868478064858</v>
      </c>
      <c r="F3" s="7"/>
      <c r="G3" s="7">
        <v>31.2978681107575</v>
      </c>
      <c r="H3" s="7">
        <v>30.06360234706948</v>
      </c>
      <c r="I3" s="7"/>
      <c r="J3" s="7">
        <v>36.19209092979299</v>
      </c>
      <c r="K3" s="7"/>
      <c r="L3" s="7">
        <v>4.028926853717269</v>
      </c>
      <c r="M3" s="17"/>
      <c r="N3" s="8">
        <f>AVERAGE(B3:M3)</f>
        <v>29.69735582303364</v>
      </c>
      <c r="O3" s="12">
        <f>N3*$P$1</f>
        <v>29.994329381263977</v>
      </c>
      <c r="P3" s="21">
        <f>COUNT(B3:M3)</f>
        <v>8</v>
      </c>
      <c r="Q3" s="14">
        <f>(COUNT(B3:M3))/12</f>
        <v>0.6666666666666666</v>
      </c>
      <c r="R3" s="9">
        <f>STDEV(B3:M3)</f>
        <v>10.916131319667132</v>
      </c>
    </row>
    <row r="4" spans="1:18" ht="12.75">
      <c r="A4" s="19" t="s">
        <v>13</v>
      </c>
      <c r="B4" s="16">
        <v>34.39129903651027</v>
      </c>
      <c r="C4" s="7">
        <v>33.16622073963605</v>
      </c>
      <c r="D4" s="7">
        <v>26.518857156570064</v>
      </c>
      <c r="E4" s="7">
        <v>26.915623395129632</v>
      </c>
      <c r="F4" s="7">
        <v>25.862586043734343</v>
      </c>
      <c r="G4" s="7">
        <v>28.056303199278933</v>
      </c>
      <c r="H4" s="7">
        <v>23.90041822694313</v>
      </c>
      <c r="I4" s="7">
        <v>31.807705460254343</v>
      </c>
      <c r="J4" s="7">
        <v>29.63035206433477</v>
      </c>
      <c r="K4" s="7"/>
      <c r="L4" s="7">
        <v>2.7731574447664307</v>
      </c>
      <c r="M4" s="17"/>
      <c r="N4" s="8">
        <f aca="true" t="shared" si="0" ref="N4:N31">AVERAGE(B4:M4)</f>
        <v>26.302252276715798</v>
      </c>
      <c r="O4" s="12">
        <f aca="true" t="shared" si="1" ref="O4:O31">N4*$P$1</f>
        <v>26.565274799482957</v>
      </c>
      <c r="P4" s="21">
        <f aca="true" t="shared" si="2" ref="P4:P31">COUNT(B4:M4)</f>
        <v>10</v>
      </c>
      <c r="Q4" s="14">
        <f aca="true" t="shared" si="3" ref="Q4:Q31">(COUNT(B4:M4))/12</f>
        <v>0.8333333333333334</v>
      </c>
      <c r="R4" s="9">
        <f aca="true" t="shared" si="4" ref="R4:R31">STDEV(B4:M4)</f>
        <v>8.925701072659974</v>
      </c>
    </row>
    <row r="5" spans="1:18" ht="12.75">
      <c r="A5" s="19" t="s">
        <v>14</v>
      </c>
      <c r="B5" s="16">
        <v>29.28503945408837</v>
      </c>
      <c r="C5" s="7">
        <v>28.196717348308255</v>
      </c>
      <c r="D5" s="7">
        <v>18.347360681127842</v>
      </c>
      <c r="E5" s="7">
        <v>16.92740377583914</v>
      </c>
      <c r="F5" s="7">
        <v>18.225312312698698</v>
      </c>
      <c r="G5" s="7">
        <v>17.549161762103317</v>
      </c>
      <c r="H5" s="7">
        <v>17.507555792943958</v>
      </c>
      <c r="I5" s="7">
        <v>20.32588268304089</v>
      </c>
      <c r="J5" s="7"/>
      <c r="K5" s="7">
        <v>0.1078469060692209</v>
      </c>
      <c r="L5" s="7"/>
      <c r="M5" s="17"/>
      <c r="N5" s="8">
        <f t="shared" si="0"/>
        <v>18.496920079579965</v>
      </c>
      <c r="O5" s="12">
        <f t="shared" si="1"/>
        <v>18.681889280375763</v>
      </c>
      <c r="P5" s="21">
        <f t="shared" si="2"/>
        <v>9</v>
      </c>
      <c r="Q5" s="14">
        <f t="shared" si="3"/>
        <v>0.75</v>
      </c>
      <c r="R5" s="9">
        <f t="shared" si="4"/>
        <v>8.3397340396673</v>
      </c>
    </row>
    <row r="6" spans="1:18" ht="12.75">
      <c r="A6" s="19" t="s">
        <v>15</v>
      </c>
      <c r="B6" s="16">
        <v>26.528800446651655</v>
      </c>
      <c r="C6" s="7">
        <v>24.883344824202553</v>
      </c>
      <c r="D6" s="7">
        <v>17.988395445994744</v>
      </c>
      <c r="E6" s="7">
        <v>18.033453063619138</v>
      </c>
      <c r="F6" s="7">
        <v>17.18607405030165</v>
      </c>
      <c r="G6" s="7">
        <v>19.334747315010194</v>
      </c>
      <c r="H6" s="7"/>
      <c r="I6" s="7"/>
      <c r="J6" s="7">
        <v>22.541335201488753</v>
      </c>
      <c r="K6" s="7">
        <v>23.82001942125752</v>
      </c>
      <c r="L6" s="7">
        <v>24.22675751578889</v>
      </c>
      <c r="M6" s="17">
        <v>22.35010221656725</v>
      </c>
      <c r="N6" s="8">
        <f t="shared" si="0"/>
        <v>21.68930295008823</v>
      </c>
      <c r="O6" s="12">
        <f t="shared" si="1"/>
        <v>21.906195979589114</v>
      </c>
      <c r="P6" s="21">
        <f t="shared" si="2"/>
        <v>10</v>
      </c>
      <c r="Q6" s="14">
        <f t="shared" si="3"/>
        <v>0.8333333333333334</v>
      </c>
      <c r="R6" s="9">
        <f t="shared" si="4"/>
        <v>3.3107374137151027</v>
      </c>
    </row>
    <row r="7" spans="1:18" ht="12.75">
      <c r="A7" s="19" t="s">
        <v>16</v>
      </c>
      <c r="B7" s="16"/>
      <c r="C7" s="7"/>
      <c r="D7" s="7"/>
      <c r="E7" s="7">
        <v>28.8701389588653</v>
      </c>
      <c r="F7" s="7">
        <v>30.30208891187231</v>
      </c>
      <c r="G7" s="7">
        <v>36.579639599156366</v>
      </c>
      <c r="H7" s="7">
        <v>33.920026639264655</v>
      </c>
      <c r="I7" s="7">
        <v>35.759114370517494</v>
      </c>
      <c r="J7" s="7">
        <v>35.333017770120456</v>
      </c>
      <c r="K7" s="7">
        <v>35.38228196846141</v>
      </c>
      <c r="L7" s="7"/>
      <c r="M7" s="17"/>
      <c r="N7" s="8">
        <f t="shared" si="0"/>
        <v>33.73518688832257</v>
      </c>
      <c r="O7" s="12">
        <f t="shared" si="1"/>
        <v>34.0725387572058</v>
      </c>
      <c r="P7" s="21">
        <f t="shared" si="2"/>
        <v>7</v>
      </c>
      <c r="Q7" s="14">
        <f t="shared" si="3"/>
        <v>0.5833333333333334</v>
      </c>
      <c r="R7" s="9">
        <f t="shared" si="4"/>
        <v>2.970471292925012</v>
      </c>
    </row>
    <row r="8" spans="1:18" ht="12.75">
      <c r="A8" s="19" t="s">
        <v>17</v>
      </c>
      <c r="B8" s="16">
        <v>37.641427972886476</v>
      </c>
      <c r="C8" s="7">
        <v>41.91585907592298</v>
      </c>
      <c r="D8" s="7"/>
      <c r="E8" s="7">
        <v>32.84457594086155</v>
      </c>
      <c r="F8" s="7">
        <v>31.019931200396442</v>
      </c>
      <c r="G8" s="7">
        <v>35.72336023077793</v>
      </c>
      <c r="H8" s="7">
        <v>30.863263033484007</v>
      </c>
      <c r="I8" s="7">
        <v>38.208330359936525</v>
      </c>
      <c r="J8" s="7">
        <v>38.52499548521575</v>
      </c>
      <c r="K8" s="7"/>
      <c r="L8" s="7"/>
      <c r="M8" s="17">
        <v>35.51091943109979</v>
      </c>
      <c r="N8" s="8">
        <f t="shared" si="0"/>
        <v>35.80585141450905</v>
      </c>
      <c r="O8" s="12">
        <f t="shared" si="1"/>
        <v>36.16390992865414</v>
      </c>
      <c r="P8" s="21">
        <f t="shared" si="2"/>
        <v>9</v>
      </c>
      <c r="Q8" s="14">
        <f t="shared" si="3"/>
        <v>0.75</v>
      </c>
      <c r="R8" s="9">
        <f t="shared" si="4"/>
        <v>3.7091835150379846</v>
      </c>
    </row>
    <row r="9" spans="1:18" ht="12.75">
      <c r="A9" s="19" t="s">
        <v>18</v>
      </c>
      <c r="B9" s="16">
        <v>34.24454452307056</v>
      </c>
      <c r="C9" s="7">
        <v>31.747715810180587</v>
      </c>
      <c r="D9" s="7">
        <v>24.9493039305024</v>
      </c>
      <c r="E9" s="7"/>
      <c r="F9" s="7">
        <v>25.222905797064964</v>
      </c>
      <c r="G9" s="7">
        <v>22.223616057603554</v>
      </c>
      <c r="H9" s="7">
        <v>27.757638334348076</v>
      </c>
      <c r="I9" s="7">
        <v>24.24159195453607</v>
      </c>
      <c r="J9" s="7">
        <v>23.325915080315156</v>
      </c>
      <c r="K9" s="7">
        <v>30.421594120457435</v>
      </c>
      <c r="L9" s="7"/>
      <c r="M9" s="17">
        <v>27.003012906274883</v>
      </c>
      <c r="N9" s="8">
        <f t="shared" si="0"/>
        <v>27.113783851435368</v>
      </c>
      <c r="O9" s="12">
        <f t="shared" si="1"/>
        <v>27.38492168994972</v>
      </c>
      <c r="P9" s="21">
        <f t="shared" si="2"/>
        <v>10</v>
      </c>
      <c r="Q9" s="14">
        <f t="shared" si="3"/>
        <v>0.8333333333333334</v>
      </c>
      <c r="R9" s="9">
        <f t="shared" si="4"/>
        <v>3.9223160822829506</v>
      </c>
    </row>
    <row r="10" spans="1:18" ht="12.75">
      <c r="A10" s="19" t="s">
        <v>19</v>
      </c>
      <c r="B10" s="16">
        <v>28.786102023587837</v>
      </c>
      <c r="C10" s="7">
        <v>28.98970961046258</v>
      </c>
      <c r="D10" s="7">
        <v>19.932806876860457</v>
      </c>
      <c r="E10" s="7">
        <v>18.08393446860272</v>
      </c>
      <c r="F10" s="7">
        <v>17.820305372416506</v>
      </c>
      <c r="G10" s="7"/>
      <c r="H10" s="7">
        <v>17.8018961544697</v>
      </c>
      <c r="I10" s="7">
        <v>20.447365929950166</v>
      </c>
      <c r="J10" s="7">
        <v>19.988545322885994</v>
      </c>
      <c r="K10" s="7">
        <v>23.083118159773825</v>
      </c>
      <c r="L10" s="7">
        <v>24.342345195663928</v>
      </c>
      <c r="M10" s="17">
        <v>21.29492991676798</v>
      </c>
      <c r="N10" s="8">
        <f t="shared" si="0"/>
        <v>21.870096275585606</v>
      </c>
      <c r="O10" s="12">
        <f t="shared" si="1"/>
        <v>22.088797238341463</v>
      </c>
      <c r="P10" s="21">
        <f t="shared" si="2"/>
        <v>11</v>
      </c>
      <c r="Q10" s="14">
        <f t="shared" si="3"/>
        <v>0.9166666666666666</v>
      </c>
      <c r="R10" s="9">
        <f t="shared" si="4"/>
        <v>4.0377945508795605</v>
      </c>
    </row>
    <row r="11" spans="1:18" ht="12.75">
      <c r="A11" s="19" t="s">
        <v>20</v>
      </c>
      <c r="B11" s="16">
        <v>45.41570031190744</v>
      </c>
      <c r="C11" s="7">
        <v>61.428850681284985</v>
      </c>
      <c r="D11" s="7">
        <v>35.327088966260284</v>
      </c>
      <c r="E11" s="7">
        <v>35.932625859261854</v>
      </c>
      <c r="F11" s="7">
        <v>40.74783304105919</v>
      </c>
      <c r="G11" s="7">
        <v>40.05887546009308</v>
      </c>
      <c r="H11" s="7">
        <v>37.504139794886605</v>
      </c>
      <c r="I11" s="7">
        <v>43.331918610931915</v>
      </c>
      <c r="J11" s="7">
        <v>41.97057210444996</v>
      </c>
      <c r="K11" s="7">
        <v>36.66354583190903</v>
      </c>
      <c r="L11" s="7">
        <v>38.231533478516255</v>
      </c>
      <c r="M11" s="17">
        <v>35.453834300215085</v>
      </c>
      <c r="N11" s="8">
        <f t="shared" si="0"/>
        <v>41.00554320339797</v>
      </c>
      <c r="O11" s="12">
        <f t="shared" si="1"/>
        <v>41.41559863543195</v>
      </c>
      <c r="P11" s="21">
        <f t="shared" si="2"/>
        <v>12</v>
      </c>
      <c r="Q11" s="14">
        <f t="shared" si="3"/>
        <v>1</v>
      </c>
      <c r="R11" s="9">
        <f t="shared" si="4"/>
        <v>7.207796115854243</v>
      </c>
    </row>
    <row r="12" spans="1:18" ht="12.75">
      <c r="A12" s="19" t="s">
        <v>21</v>
      </c>
      <c r="B12" s="16">
        <v>54.90487347609286</v>
      </c>
      <c r="C12" s="7">
        <v>42.391500029964504</v>
      </c>
      <c r="D12" s="7">
        <v>50.68710279473675</v>
      </c>
      <c r="E12" s="7">
        <v>62.37321029076104</v>
      </c>
      <c r="F12" s="7">
        <v>62.22947665751794</v>
      </c>
      <c r="G12" s="7">
        <v>57.59417309848104</v>
      </c>
      <c r="H12" s="7">
        <v>44.93801572679586</v>
      </c>
      <c r="I12" s="7">
        <v>72.50494276346721</v>
      </c>
      <c r="J12" s="7">
        <v>37.423736127718776</v>
      </c>
      <c r="K12" s="7">
        <v>62.137724160918694</v>
      </c>
      <c r="L12" s="7">
        <v>67.92658213919854</v>
      </c>
      <c r="M12" s="17">
        <v>70.6105809777078</v>
      </c>
      <c r="N12" s="8">
        <f t="shared" si="0"/>
        <v>57.14349318694675</v>
      </c>
      <c r="O12" s="12">
        <f t="shared" si="1"/>
        <v>57.71492811881622</v>
      </c>
      <c r="P12" s="21">
        <f t="shared" si="2"/>
        <v>12</v>
      </c>
      <c r="Q12" s="14">
        <f t="shared" si="3"/>
        <v>1</v>
      </c>
      <c r="R12" s="9">
        <f t="shared" si="4"/>
        <v>11.338327654370298</v>
      </c>
    </row>
    <row r="13" spans="1:18" ht="12.75">
      <c r="A13" s="19" t="s">
        <v>22</v>
      </c>
      <c r="B13" s="16">
        <v>30.843034338149806</v>
      </c>
      <c r="C13" s="7">
        <v>30.955091871512327</v>
      </c>
      <c r="D13" s="7">
        <v>21.351291518268585</v>
      </c>
      <c r="E13" s="7">
        <v>22.18693059139148</v>
      </c>
      <c r="F13" s="7">
        <v>22.911821193106938</v>
      </c>
      <c r="G13" s="7">
        <v>25.582348963041447</v>
      </c>
      <c r="H13" s="7">
        <v>21.572336919585545</v>
      </c>
      <c r="I13" s="7">
        <v>22.521194541208036</v>
      </c>
      <c r="J13" s="7">
        <v>29.458289425340887</v>
      </c>
      <c r="K13" s="7">
        <v>29.765031291192088</v>
      </c>
      <c r="L13" s="7">
        <v>31.06449675623767</v>
      </c>
      <c r="M13" s="17">
        <v>30.75898838270973</v>
      </c>
      <c r="N13" s="8">
        <f t="shared" si="0"/>
        <v>26.580904649312043</v>
      </c>
      <c r="O13" s="12">
        <f t="shared" si="1"/>
        <v>26.846713695805164</v>
      </c>
      <c r="P13" s="21">
        <f t="shared" si="2"/>
        <v>12</v>
      </c>
      <c r="Q13" s="14">
        <f t="shared" si="3"/>
        <v>1</v>
      </c>
      <c r="R13" s="9">
        <f t="shared" si="4"/>
        <v>4.220710798379139</v>
      </c>
    </row>
    <row r="14" spans="1:18" ht="12.75">
      <c r="A14" s="19" t="s">
        <v>23</v>
      </c>
      <c r="B14" s="16">
        <v>37.20922660049843</v>
      </c>
      <c r="C14" s="7">
        <v>43.20299493539461</v>
      </c>
      <c r="D14" s="7">
        <v>30.80928278962396</v>
      </c>
      <c r="E14" s="7">
        <v>33.206008664896146</v>
      </c>
      <c r="F14" s="7">
        <v>31.875736454539123</v>
      </c>
      <c r="G14" s="7">
        <v>40.95600915997857</v>
      </c>
      <c r="H14" s="7">
        <v>34.42572565165831</v>
      </c>
      <c r="I14" s="7">
        <v>32.97406964473646</v>
      </c>
      <c r="J14" s="7">
        <v>36.26489701528474</v>
      </c>
      <c r="K14" s="7">
        <v>34.22609913266739</v>
      </c>
      <c r="L14" s="7">
        <v>36.060307618315704</v>
      </c>
      <c r="M14" s="17">
        <v>35.38445468757524</v>
      </c>
      <c r="N14" s="8">
        <f t="shared" si="0"/>
        <v>35.54956769626406</v>
      </c>
      <c r="O14" s="12">
        <f t="shared" si="1"/>
        <v>35.9050633732267</v>
      </c>
      <c r="P14" s="21">
        <f t="shared" si="2"/>
        <v>12</v>
      </c>
      <c r="Q14" s="14">
        <f t="shared" si="3"/>
        <v>1</v>
      </c>
      <c r="R14" s="9">
        <f t="shared" si="4"/>
        <v>3.598815780069832</v>
      </c>
    </row>
    <row r="15" spans="1:18" ht="12.75">
      <c r="A15" s="19" t="s">
        <v>24</v>
      </c>
      <c r="B15" s="16">
        <v>26.81258205350634</v>
      </c>
      <c r="C15" s="7">
        <v>22.244946328437226</v>
      </c>
      <c r="D15" s="7">
        <v>16.157734121936333</v>
      </c>
      <c r="E15" s="7">
        <v>13.157630027967457</v>
      </c>
      <c r="F15" s="7">
        <v>16.54530059165271</v>
      </c>
      <c r="G15" s="7">
        <v>16.446192792238683</v>
      </c>
      <c r="H15" s="7">
        <v>13.768930630421208</v>
      </c>
      <c r="I15" s="7">
        <v>16.531163131980612</v>
      </c>
      <c r="J15" s="7">
        <v>19.96186644381821</v>
      </c>
      <c r="K15" s="7">
        <v>16.787932451657763</v>
      </c>
      <c r="L15" s="7">
        <v>17.5830057368858</v>
      </c>
      <c r="M15" s="17">
        <v>19.436174987947197</v>
      </c>
      <c r="N15" s="8">
        <f t="shared" si="0"/>
        <v>17.952788274870795</v>
      </c>
      <c r="O15" s="12">
        <f t="shared" si="1"/>
        <v>18.132316157619503</v>
      </c>
      <c r="P15" s="21">
        <f t="shared" si="2"/>
        <v>12</v>
      </c>
      <c r="Q15" s="14">
        <f t="shared" si="3"/>
        <v>1</v>
      </c>
      <c r="R15" s="9">
        <f t="shared" si="4"/>
        <v>3.7494402295896325</v>
      </c>
    </row>
    <row r="16" spans="1:18" ht="12.75">
      <c r="A16" s="19" t="s">
        <v>25</v>
      </c>
      <c r="B16" s="16">
        <v>40.012958480113625</v>
      </c>
      <c r="C16" s="7">
        <v>36.523382952475444</v>
      </c>
      <c r="D16" s="7">
        <v>29.25550051637203</v>
      </c>
      <c r="E16" s="7">
        <v>28.890806271042766</v>
      </c>
      <c r="F16" s="7">
        <v>33.900511002477224</v>
      </c>
      <c r="G16" s="7">
        <v>32.29343438522674</v>
      </c>
      <c r="H16" s="7">
        <v>30.381229761989513</v>
      </c>
      <c r="I16" s="7">
        <v>33.062326263961225</v>
      </c>
      <c r="J16" s="7">
        <v>36.11586319194246</v>
      </c>
      <c r="K16" s="7">
        <v>33.3043612041242</v>
      </c>
      <c r="L16" s="7">
        <v>34.08297473304009</v>
      </c>
      <c r="M16" s="17">
        <v>32.57364352237329</v>
      </c>
      <c r="N16" s="8">
        <f t="shared" si="0"/>
        <v>33.36641602376155</v>
      </c>
      <c r="O16" s="12">
        <f t="shared" si="1"/>
        <v>33.70008018399917</v>
      </c>
      <c r="P16" s="21">
        <f t="shared" si="2"/>
        <v>12</v>
      </c>
      <c r="Q16" s="14">
        <f t="shared" si="3"/>
        <v>1</v>
      </c>
      <c r="R16" s="9">
        <f t="shared" si="4"/>
        <v>3.165428099398521</v>
      </c>
    </row>
    <row r="17" spans="1:18" ht="12.75">
      <c r="A17" s="19" t="s">
        <v>26</v>
      </c>
      <c r="B17" s="16">
        <v>26.876664896394566</v>
      </c>
      <c r="C17" s="7"/>
      <c r="D17" s="7"/>
      <c r="E17" s="7">
        <v>16.31546123468361</v>
      </c>
      <c r="F17" s="7">
        <v>17.993879775389743</v>
      </c>
      <c r="G17" s="7">
        <v>18.825197096789054</v>
      </c>
      <c r="H17" s="7">
        <v>14.790212366821619</v>
      </c>
      <c r="I17" s="7">
        <v>19.86046269667713</v>
      </c>
      <c r="J17" s="7">
        <v>23.34863232491466</v>
      </c>
      <c r="K17" s="7">
        <v>23.62528054035524</v>
      </c>
      <c r="L17" s="7">
        <v>23.78221631836753</v>
      </c>
      <c r="M17" s="17">
        <v>23.68108230678937</v>
      </c>
      <c r="N17" s="8">
        <f t="shared" si="0"/>
        <v>20.90990895571825</v>
      </c>
      <c r="O17" s="12">
        <f t="shared" si="1"/>
        <v>21.119008045275432</v>
      </c>
      <c r="P17" s="21">
        <f t="shared" si="2"/>
        <v>10</v>
      </c>
      <c r="Q17" s="14">
        <f t="shared" si="3"/>
        <v>0.8333333333333334</v>
      </c>
      <c r="R17" s="9">
        <f t="shared" si="4"/>
        <v>3.9067259049022396</v>
      </c>
    </row>
    <row r="18" spans="1:18" ht="12.75">
      <c r="A18" s="19" t="s">
        <v>27</v>
      </c>
      <c r="B18" s="16">
        <v>45.797667347693626</v>
      </c>
      <c r="C18" s="7">
        <v>47.022908281690384</v>
      </c>
      <c r="D18" s="7">
        <v>37.098881210231724</v>
      </c>
      <c r="E18" s="7">
        <v>37.880733102156015</v>
      </c>
      <c r="F18" s="7">
        <v>35.59189867208708</v>
      </c>
      <c r="G18" s="7">
        <v>44.059356950034896</v>
      </c>
      <c r="H18" s="7">
        <v>44.79104039674515</v>
      </c>
      <c r="I18" s="7">
        <v>45.897624318158144</v>
      </c>
      <c r="J18" s="7">
        <v>49.92091288093982</v>
      </c>
      <c r="K18" s="7">
        <v>43.82608547880909</v>
      </c>
      <c r="L18" s="7">
        <v>46.10296830727728</v>
      </c>
      <c r="M18" s="17">
        <v>44.78352235847797</v>
      </c>
      <c r="N18" s="8">
        <f t="shared" si="0"/>
        <v>43.56446660869176</v>
      </c>
      <c r="O18" s="12">
        <f t="shared" si="1"/>
        <v>44.000111274778675</v>
      </c>
      <c r="P18" s="21">
        <f t="shared" si="2"/>
        <v>12</v>
      </c>
      <c r="Q18" s="14">
        <f t="shared" si="3"/>
        <v>1</v>
      </c>
      <c r="R18" s="9">
        <f t="shared" si="4"/>
        <v>4.371544672006375</v>
      </c>
    </row>
    <row r="19" spans="1:18" ht="12.75">
      <c r="A19" s="19" t="s">
        <v>28</v>
      </c>
      <c r="B19" s="16">
        <v>29.05075913845488</v>
      </c>
      <c r="C19" s="7">
        <v>28.538457243181607</v>
      </c>
      <c r="D19" s="7">
        <v>19.104914662636155</v>
      </c>
      <c r="E19" s="7">
        <v>19.960260241156906</v>
      </c>
      <c r="F19" s="7">
        <v>19.387457000247775</v>
      </c>
      <c r="G19" s="7">
        <v>19.184626934412012</v>
      </c>
      <c r="H19" s="7">
        <v>12.33698162720938</v>
      </c>
      <c r="I19" s="7"/>
      <c r="J19" s="7">
        <v>23.691235469608515</v>
      </c>
      <c r="K19" s="7">
        <v>21.99390267571231</v>
      </c>
      <c r="L19" s="7">
        <v>24.529946758710114</v>
      </c>
      <c r="M19" s="17">
        <v>22.62724385077066</v>
      </c>
      <c r="N19" s="8">
        <f t="shared" si="0"/>
        <v>21.855071418372756</v>
      </c>
      <c r="O19" s="12">
        <f t="shared" si="1"/>
        <v>22.073622132556483</v>
      </c>
      <c r="P19" s="21">
        <f t="shared" si="2"/>
        <v>11</v>
      </c>
      <c r="Q19" s="14">
        <f t="shared" si="3"/>
        <v>0.9166666666666666</v>
      </c>
      <c r="R19" s="9">
        <f t="shared" si="4"/>
        <v>4.7175803994260646</v>
      </c>
    </row>
    <row r="20" spans="1:18" ht="12.75">
      <c r="A20" s="19" t="s">
        <v>29</v>
      </c>
      <c r="B20" s="16">
        <v>49.494123496602384</v>
      </c>
      <c r="C20" s="7">
        <v>61.35768307282381</v>
      </c>
      <c r="D20" s="7">
        <v>50.59544438100305</v>
      </c>
      <c r="E20" s="7">
        <v>61.95318867264143</v>
      </c>
      <c r="F20" s="7">
        <v>45.441989931303794</v>
      </c>
      <c r="G20" s="7">
        <v>56.513606999072394</v>
      </c>
      <c r="H20" s="7">
        <v>51.357732259195274</v>
      </c>
      <c r="I20" s="7">
        <v>65.6630608775306</v>
      </c>
      <c r="J20" s="7">
        <v>49.55041821956921</v>
      </c>
      <c r="K20" s="7">
        <v>58.03696630018996</v>
      </c>
      <c r="L20" s="7">
        <v>73.12937885842685</v>
      </c>
      <c r="M20" s="17">
        <v>73.84324328538573</v>
      </c>
      <c r="N20" s="8">
        <f t="shared" si="0"/>
        <v>58.07806969614538</v>
      </c>
      <c r="O20" s="12">
        <f t="shared" si="1"/>
        <v>58.65885039310683</v>
      </c>
      <c r="P20" s="21">
        <f t="shared" si="2"/>
        <v>12</v>
      </c>
      <c r="Q20" s="14">
        <f t="shared" si="3"/>
        <v>1</v>
      </c>
      <c r="R20" s="9">
        <f t="shared" si="4"/>
        <v>9.381143765218352</v>
      </c>
    </row>
    <row r="21" spans="1:18" ht="12.75">
      <c r="A21" s="19" t="s">
        <v>30</v>
      </c>
      <c r="B21" s="16">
        <v>32.54999635326316</v>
      </c>
      <c r="C21" s="7">
        <v>29.24658153291193</v>
      </c>
      <c r="D21" s="7">
        <v>23.54503913074029</v>
      </c>
      <c r="E21" s="7">
        <v>22.021552796622576</v>
      </c>
      <c r="F21" s="7">
        <v>24.82751956151133</v>
      </c>
      <c r="G21" s="7">
        <v>25.700247124138215</v>
      </c>
      <c r="H21" s="7">
        <v>24.02453311246302</v>
      </c>
      <c r="I21" s="7">
        <v>21.946544157974266</v>
      </c>
      <c r="J21" s="7">
        <v>25.977673119475597</v>
      </c>
      <c r="K21" s="7">
        <v>35.37123695307885</v>
      </c>
      <c r="L21" s="7">
        <v>35.8645329735952</v>
      </c>
      <c r="M21" s="17">
        <v>34.97372650003777</v>
      </c>
      <c r="N21" s="8">
        <f t="shared" si="0"/>
        <v>28.00409860965102</v>
      </c>
      <c r="O21" s="12">
        <f t="shared" si="1"/>
        <v>28.28413959574753</v>
      </c>
      <c r="P21" s="21">
        <f t="shared" si="2"/>
        <v>12</v>
      </c>
      <c r="Q21" s="14">
        <f t="shared" si="3"/>
        <v>1</v>
      </c>
      <c r="R21" s="9">
        <f t="shared" si="4"/>
        <v>5.34751920824469</v>
      </c>
    </row>
    <row r="22" spans="1:18" ht="12.75">
      <c r="A22" s="19" t="s">
        <v>31</v>
      </c>
      <c r="B22" s="16">
        <v>29.162959695692564</v>
      </c>
      <c r="C22" s="7">
        <v>34.15166858245691</v>
      </c>
      <c r="D22" s="7"/>
      <c r="E22" s="7">
        <v>55.39550512563293</v>
      </c>
      <c r="F22" s="7">
        <v>25.927106674958225</v>
      </c>
      <c r="G22" s="7">
        <v>27.976033243952955</v>
      </c>
      <c r="H22" s="7">
        <v>25.327671904380786</v>
      </c>
      <c r="I22" s="7">
        <v>24.036691220638485</v>
      </c>
      <c r="J22" s="7">
        <v>32.71642653642654</v>
      </c>
      <c r="K22" s="7">
        <v>23.23766005272697</v>
      </c>
      <c r="L22" s="7">
        <v>21.863777930634416</v>
      </c>
      <c r="M22" s="17">
        <v>21.000583070835123</v>
      </c>
      <c r="N22" s="8">
        <f t="shared" si="0"/>
        <v>29.163280367121448</v>
      </c>
      <c r="O22" s="12">
        <f t="shared" si="1"/>
        <v>29.45491317079266</v>
      </c>
      <c r="P22" s="21">
        <f t="shared" si="2"/>
        <v>11</v>
      </c>
      <c r="Q22" s="14">
        <f t="shared" si="3"/>
        <v>0.9166666666666666</v>
      </c>
      <c r="R22" s="9">
        <f t="shared" si="4"/>
        <v>9.661987394456109</v>
      </c>
    </row>
    <row r="23" spans="1:18" ht="12.75">
      <c r="A23" s="19" t="s">
        <v>32</v>
      </c>
      <c r="B23" s="16">
        <v>39.73577902398907</v>
      </c>
      <c r="C23" s="7">
        <v>42.724156503849684</v>
      </c>
      <c r="D23" s="7">
        <v>32.867685506262</v>
      </c>
      <c r="E23" s="7">
        <v>36.70206448998901</v>
      </c>
      <c r="F23" s="7">
        <v>39.62773043803865</v>
      </c>
      <c r="G23" s="7">
        <v>35.54543592578887</v>
      </c>
      <c r="H23" s="7">
        <v>41.24259982696766</v>
      </c>
      <c r="I23" s="7">
        <v>42.25202665614064</v>
      </c>
      <c r="J23" s="7">
        <v>35.50578204267745</v>
      </c>
      <c r="K23" s="7">
        <v>44.03324489901331</v>
      </c>
      <c r="L23" s="7">
        <v>44.46816098136142</v>
      </c>
      <c r="M23" s="17">
        <v>41.79469114498945</v>
      </c>
      <c r="N23" s="8">
        <f t="shared" si="0"/>
        <v>39.708279786588925</v>
      </c>
      <c r="O23" s="12">
        <f t="shared" si="1"/>
        <v>40.10536258445482</v>
      </c>
      <c r="P23" s="21">
        <f t="shared" si="2"/>
        <v>12</v>
      </c>
      <c r="Q23" s="14">
        <f t="shared" si="3"/>
        <v>1</v>
      </c>
      <c r="R23" s="9">
        <f t="shared" si="4"/>
        <v>3.7472870706082877</v>
      </c>
    </row>
    <row r="24" spans="1:18" ht="12.75">
      <c r="A24" s="19" t="s">
        <v>33</v>
      </c>
      <c r="B24" s="16">
        <v>28.251449826304363</v>
      </c>
      <c r="C24" s="7">
        <v>34.081249664476935</v>
      </c>
      <c r="D24" s="7">
        <v>28.20402742767077</v>
      </c>
      <c r="E24" s="7">
        <v>31.597974610022547</v>
      </c>
      <c r="F24" s="7">
        <v>31.892125007988092</v>
      </c>
      <c r="G24" s="7">
        <v>34.62983731856941</v>
      </c>
      <c r="H24" s="7">
        <v>33.377760933170016</v>
      </c>
      <c r="I24" s="7">
        <v>33.136982703355244</v>
      </c>
      <c r="J24" s="7">
        <v>36.78665441073941</v>
      </c>
      <c r="K24" s="7">
        <v>27.954269194606837</v>
      </c>
      <c r="L24" s="7">
        <v>37.501609658176925</v>
      </c>
      <c r="M24" s="17">
        <v>32.22948725111143</v>
      </c>
      <c r="N24" s="8">
        <f t="shared" si="0"/>
        <v>32.47028566718266</v>
      </c>
      <c r="O24" s="12">
        <f t="shared" si="1"/>
        <v>32.794988523854485</v>
      </c>
      <c r="P24" s="21">
        <f t="shared" si="2"/>
        <v>12</v>
      </c>
      <c r="Q24" s="14">
        <f t="shared" si="3"/>
        <v>1</v>
      </c>
      <c r="R24" s="9">
        <f t="shared" si="4"/>
        <v>3.16255427649066</v>
      </c>
    </row>
    <row r="25" spans="1:18" ht="12.75">
      <c r="A25" s="19" t="s">
        <v>34</v>
      </c>
      <c r="B25" s="16">
        <v>37.461098016513944</v>
      </c>
      <c r="C25" s="7">
        <v>43.63714322471399</v>
      </c>
      <c r="D25" s="7">
        <v>37.07526751631283</v>
      </c>
      <c r="E25" s="7">
        <v>38.9104981699024</v>
      </c>
      <c r="F25" s="7">
        <v>28.35048581975353</v>
      </c>
      <c r="G25" s="7">
        <v>43.02925705408096</v>
      </c>
      <c r="H25" s="7"/>
      <c r="I25" s="7"/>
      <c r="J25" s="7">
        <v>46.540346946716156</v>
      </c>
      <c r="K25" s="7">
        <v>39.58499634520827</v>
      </c>
      <c r="L25" s="7">
        <v>46.978697343928964</v>
      </c>
      <c r="M25" s="17">
        <v>37.652627254933975</v>
      </c>
      <c r="N25" s="8">
        <f t="shared" si="0"/>
        <v>39.9220417692065</v>
      </c>
      <c r="O25" s="12">
        <f t="shared" si="1"/>
        <v>40.321262186898565</v>
      </c>
      <c r="P25" s="21">
        <f t="shared" si="2"/>
        <v>10</v>
      </c>
      <c r="Q25" s="14">
        <f t="shared" si="3"/>
        <v>0.8333333333333334</v>
      </c>
      <c r="R25" s="9">
        <f t="shared" si="4"/>
        <v>5.49144237453026</v>
      </c>
    </row>
    <row r="26" spans="1:18" ht="12.75">
      <c r="A26" s="19" t="s">
        <v>35</v>
      </c>
      <c r="B26" s="16">
        <v>32.23611210613878</v>
      </c>
      <c r="C26" s="7">
        <v>31.43287626473497</v>
      </c>
      <c r="D26" s="7">
        <v>23.97501713949779</v>
      </c>
      <c r="E26" s="7">
        <v>24.135025216190353</v>
      </c>
      <c r="F26" s="7">
        <v>22.677474936810704</v>
      </c>
      <c r="G26" s="7">
        <v>29.31682720392142</v>
      </c>
      <c r="H26" s="7">
        <v>29.067750916068185</v>
      </c>
      <c r="I26" s="7">
        <v>24.15147393308251</v>
      </c>
      <c r="J26" s="7">
        <v>29.255326666812174</v>
      </c>
      <c r="K26" s="7">
        <v>30.600597047973444</v>
      </c>
      <c r="L26" s="7">
        <v>30.504176541397555</v>
      </c>
      <c r="M26" s="17"/>
      <c r="N26" s="8">
        <f t="shared" si="0"/>
        <v>27.94115072478435</v>
      </c>
      <c r="O26" s="12">
        <f t="shared" si="1"/>
        <v>28.220562232032194</v>
      </c>
      <c r="P26" s="21">
        <f t="shared" si="2"/>
        <v>11</v>
      </c>
      <c r="Q26" s="14">
        <f t="shared" si="3"/>
        <v>0.9166666666666666</v>
      </c>
      <c r="R26" s="9">
        <f t="shared" si="4"/>
        <v>3.4850266678900437</v>
      </c>
    </row>
    <row r="27" spans="1:18" ht="12.75">
      <c r="A27" s="19" t="s">
        <v>36</v>
      </c>
      <c r="B27" s="16">
        <v>37.02092091230328</v>
      </c>
      <c r="C27" s="7">
        <v>39.89438502118681</v>
      </c>
      <c r="D27" s="7">
        <v>31.66798194499375</v>
      </c>
      <c r="E27" s="7">
        <v>38.64198886700348</v>
      </c>
      <c r="F27" s="7">
        <v>34.15385230505635</v>
      </c>
      <c r="G27" s="7">
        <v>33.82171891149074</v>
      </c>
      <c r="H27" s="7">
        <v>31.897966520359557</v>
      </c>
      <c r="I27" s="7">
        <v>39.34082084413556</v>
      </c>
      <c r="J27" s="7">
        <v>33.098440668597014</v>
      </c>
      <c r="K27" s="7">
        <v>34.08289621405041</v>
      </c>
      <c r="L27" s="7">
        <v>75.84273435292509</v>
      </c>
      <c r="M27" s="17">
        <v>42.21279681913683</v>
      </c>
      <c r="N27" s="8">
        <f t="shared" si="0"/>
        <v>39.3063752817699</v>
      </c>
      <c r="O27" s="12">
        <f t="shared" si="1"/>
        <v>39.6994390345876</v>
      </c>
      <c r="P27" s="21">
        <f t="shared" si="2"/>
        <v>12</v>
      </c>
      <c r="Q27" s="14">
        <f t="shared" si="3"/>
        <v>1</v>
      </c>
      <c r="R27" s="9">
        <f t="shared" si="4"/>
        <v>12.00396593806359</v>
      </c>
    </row>
    <row r="28" spans="1:18" ht="12.75">
      <c r="A28" s="19" t="s">
        <v>37</v>
      </c>
      <c r="B28" s="16">
        <v>26.8733303225822</v>
      </c>
      <c r="C28" s="7">
        <v>23.53498623766941</v>
      </c>
      <c r="D28" s="7">
        <v>15.845438055628893</v>
      </c>
      <c r="E28" s="7">
        <v>13.631304708974286</v>
      </c>
      <c r="F28" s="7">
        <v>13.656274329532625</v>
      </c>
      <c r="G28" s="7">
        <v>14.064142278323205</v>
      </c>
      <c r="H28" s="7">
        <v>12.364206600680996</v>
      </c>
      <c r="I28" s="7">
        <v>17.389071043589393</v>
      </c>
      <c r="J28" s="7">
        <v>18.386824806936783</v>
      </c>
      <c r="K28" s="7">
        <v>19.885338368469508</v>
      </c>
      <c r="L28" s="7">
        <v>21.33781440726059</v>
      </c>
      <c r="M28" s="17">
        <v>21.15214920746017</v>
      </c>
      <c r="N28" s="8">
        <f t="shared" si="0"/>
        <v>18.176740030592338</v>
      </c>
      <c r="O28" s="12">
        <f t="shared" si="1"/>
        <v>18.35850743089826</v>
      </c>
      <c r="P28" s="21">
        <f t="shared" si="2"/>
        <v>12</v>
      </c>
      <c r="Q28" s="14">
        <f t="shared" si="3"/>
        <v>1</v>
      </c>
      <c r="R28" s="9">
        <f t="shared" si="4"/>
        <v>4.512612314344261</v>
      </c>
    </row>
    <row r="29" spans="1:18" ht="12.75">
      <c r="A29" s="19" t="s">
        <v>38</v>
      </c>
      <c r="B29" s="16">
        <v>39.14356653104725</v>
      </c>
      <c r="C29" s="7">
        <v>48.52268438703774</v>
      </c>
      <c r="D29" s="7">
        <v>33.17695101553166</v>
      </c>
      <c r="E29" s="7">
        <v>29.60695065000992</v>
      </c>
      <c r="F29" s="7">
        <v>41.641805652551035</v>
      </c>
      <c r="G29" s="7">
        <v>44.198794620164094</v>
      </c>
      <c r="H29" s="7">
        <v>46.99132784899345</v>
      </c>
      <c r="I29" s="7">
        <v>46.526119474832406</v>
      </c>
      <c r="J29" s="7">
        <v>46.59767535518393</v>
      </c>
      <c r="K29" s="7">
        <v>52.27316607561739</v>
      </c>
      <c r="L29" s="7">
        <v>36.601101800422754</v>
      </c>
      <c r="M29" s="17">
        <v>36.60070913501247</v>
      </c>
      <c r="N29" s="8">
        <f t="shared" si="0"/>
        <v>41.823404378867004</v>
      </c>
      <c r="O29" s="12">
        <f t="shared" si="1"/>
        <v>42.241638422655676</v>
      </c>
      <c r="P29" s="21">
        <f t="shared" si="2"/>
        <v>12</v>
      </c>
      <c r="Q29" s="14">
        <f t="shared" si="3"/>
        <v>1</v>
      </c>
      <c r="R29" s="9">
        <f t="shared" si="4"/>
        <v>6.856339951660265</v>
      </c>
    </row>
    <row r="30" spans="1:18" ht="12.75">
      <c r="A30" s="19" t="s">
        <v>39</v>
      </c>
      <c r="B30" s="16">
        <v>51.772334014282585</v>
      </c>
      <c r="C30" s="7">
        <v>77.41056527210911</v>
      </c>
      <c r="D30" s="7">
        <v>59.21133527197096</v>
      </c>
      <c r="E30" s="7">
        <v>60.69312381828263</v>
      </c>
      <c r="F30" s="7">
        <v>57.82999737754457</v>
      </c>
      <c r="G30" s="7">
        <v>56.081380559308926</v>
      </c>
      <c r="H30" s="7">
        <v>48.91309930612268</v>
      </c>
      <c r="I30" s="7">
        <v>68.89394954588955</v>
      </c>
      <c r="J30" s="7">
        <v>61.47830224434014</v>
      </c>
      <c r="K30" s="7">
        <v>59.00926235420578</v>
      </c>
      <c r="L30" s="7">
        <v>41.97301055615101</v>
      </c>
      <c r="M30" s="17">
        <v>74.95158464801814</v>
      </c>
      <c r="N30" s="8">
        <f t="shared" si="0"/>
        <v>59.85149541401885</v>
      </c>
      <c r="O30" s="12">
        <f t="shared" si="1"/>
        <v>60.45001036815904</v>
      </c>
      <c r="P30" s="21">
        <f t="shared" si="2"/>
        <v>12</v>
      </c>
      <c r="Q30" s="14">
        <f t="shared" si="3"/>
        <v>1</v>
      </c>
      <c r="R30" s="9">
        <f t="shared" si="4"/>
        <v>10.204434890281647</v>
      </c>
    </row>
    <row r="31" spans="1:18" ht="13.5" thickBot="1">
      <c r="A31" s="20" t="s">
        <v>40</v>
      </c>
      <c r="B31" s="16">
        <v>40.14096347583837</v>
      </c>
      <c r="C31" s="7">
        <v>6.180898473755524</v>
      </c>
      <c r="D31" s="7">
        <v>37.921938288920934</v>
      </c>
      <c r="E31" s="7"/>
      <c r="F31" s="7">
        <v>39.97997081928508</v>
      </c>
      <c r="G31" s="7">
        <v>47.555711367562196</v>
      </c>
      <c r="H31" s="7">
        <v>45.27245315445209</v>
      </c>
      <c r="I31" s="7">
        <v>45.64993323897811</v>
      </c>
      <c r="J31" s="7">
        <v>44.73543405826758</v>
      </c>
      <c r="K31" s="7">
        <v>39.531212382782705</v>
      </c>
      <c r="L31" s="7">
        <v>34.55161219338929</v>
      </c>
      <c r="M31" s="17">
        <v>27.712041082322852</v>
      </c>
      <c r="N31" s="10">
        <f t="shared" si="0"/>
        <v>37.20292441232316</v>
      </c>
      <c r="O31" s="13">
        <f t="shared" si="1"/>
        <v>37.5749536564464</v>
      </c>
      <c r="P31" s="22">
        <f t="shared" si="2"/>
        <v>11</v>
      </c>
      <c r="Q31" s="15">
        <f t="shared" si="3"/>
        <v>0.9166666666666666</v>
      </c>
      <c r="R31" s="11">
        <f t="shared" si="4"/>
        <v>11.756455817366222</v>
      </c>
    </row>
  </sheetData>
  <conditionalFormatting sqref="O3:O31">
    <cfRule type="cellIs" priority="1" dxfId="0" operator="between" stopIfTrue="1">
      <formula>36</formula>
      <formula>40</formula>
    </cfRule>
    <cfRule type="cellIs" priority="2" dxfId="1" operator="between" stopIfTrue="1">
      <formula>40</formula>
      <formula>60</formula>
    </cfRule>
    <cfRule type="cellIs" priority="3" dxfId="2" operator="greaterThan" stopIfTrue="1">
      <formula>60</formula>
    </cfRule>
  </conditionalFormatting>
  <conditionalFormatting sqref="B3:M31">
    <cfRule type="cellIs" priority="4" dxfId="3" operator="equal" stopIfTrue="1">
      <formula>""</formula>
    </cfRule>
    <cfRule type="cellIs" priority="5" dxfId="2" operator="notBetween" stopIfTrue="1">
      <formula>$N3-(2*$R3)</formula>
      <formula>$N3+(2*$R3)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40" sqref="B40"/>
    </sheetView>
  </sheetViews>
  <sheetFormatPr defaultColWidth="9.140625" defaultRowHeight="12.75"/>
  <cols>
    <col min="1" max="1" width="9.140625" style="4" customWidth="1"/>
    <col min="2" max="2" width="22.00390625" style="0" bestFit="1" customWidth="1"/>
    <col min="3" max="5" width="46.00390625" style="0" customWidth="1"/>
  </cols>
  <sheetData>
    <row r="1" spans="1:3" ht="15.75">
      <c r="A1" s="5" t="s">
        <v>41</v>
      </c>
      <c r="B1" s="5" t="s">
        <v>42</v>
      </c>
      <c r="C1" s="5" t="s">
        <v>43</v>
      </c>
    </row>
    <row r="2" spans="1:3" ht="15.75">
      <c r="A2" s="3">
        <v>1</v>
      </c>
      <c r="B2" s="2" t="s">
        <v>12</v>
      </c>
      <c r="C2" s="1"/>
    </row>
    <row r="3" spans="1:3" ht="15.75">
      <c r="A3" s="3">
        <v>2</v>
      </c>
      <c r="B3" s="2" t="s">
        <v>13</v>
      </c>
      <c r="C3" s="1"/>
    </row>
    <row r="4" spans="1:3" ht="15.75">
      <c r="A4" s="3">
        <v>3</v>
      </c>
      <c r="B4" s="2" t="s">
        <v>14</v>
      </c>
      <c r="C4" s="1"/>
    </row>
    <row r="5" spans="1:3" ht="15.75">
      <c r="A5" s="3">
        <v>4</v>
      </c>
      <c r="B5" s="2" t="s">
        <v>15</v>
      </c>
      <c r="C5" s="1"/>
    </row>
    <row r="6" spans="1:3" ht="15.75">
      <c r="A6" s="3">
        <v>5</v>
      </c>
      <c r="B6" s="2" t="s">
        <v>16</v>
      </c>
      <c r="C6" s="1"/>
    </row>
    <row r="7" spans="1:3" ht="15.75">
      <c r="A7" s="3">
        <v>6</v>
      </c>
      <c r="B7" s="2" t="s">
        <v>17</v>
      </c>
      <c r="C7" s="1"/>
    </row>
    <row r="8" spans="1:3" ht="15.75">
      <c r="A8" s="3">
        <v>7</v>
      </c>
      <c r="B8" s="2" t="s">
        <v>18</v>
      </c>
      <c r="C8" s="1"/>
    </row>
    <row r="9" spans="1:3" ht="15.75">
      <c r="A9" s="3">
        <v>8</v>
      </c>
      <c r="B9" s="2" t="s">
        <v>19</v>
      </c>
      <c r="C9" s="1"/>
    </row>
    <row r="10" spans="1:3" ht="15.75">
      <c r="A10" s="3">
        <v>9</v>
      </c>
      <c r="B10" s="2" t="s">
        <v>20</v>
      </c>
      <c r="C10" s="1"/>
    </row>
    <row r="11" spans="1:3" ht="15.75">
      <c r="A11" s="3">
        <v>10</v>
      </c>
      <c r="B11" s="2" t="s">
        <v>21</v>
      </c>
      <c r="C11" s="1"/>
    </row>
    <row r="12" spans="1:3" ht="15.75">
      <c r="A12" s="3">
        <v>11</v>
      </c>
      <c r="B12" s="2" t="s">
        <v>22</v>
      </c>
      <c r="C12" s="1"/>
    </row>
    <row r="13" spans="1:3" ht="15.75">
      <c r="A13" s="3">
        <v>12</v>
      </c>
      <c r="B13" s="2" t="s">
        <v>23</v>
      </c>
      <c r="C13" s="1"/>
    </row>
    <row r="14" spans="1:3" ht="15.75">
      <c r="A14" s="3">
        <v>13</v>
      </c>
      <c r="B14" s="2" t="s">
        <v>24</v>
      </c>
      <c r="C14" s="1"/>
    </row>
    <row r="15" spans="1:3" ht="15.75">
      <c r="A15" s="3">
        <v>14</v>
      </c>
      <c r="B15" s="2" t="s">
        <v>25</v>
      </c>
      <c r="C15" s="1"/>
    </row>
    <row r="16" spans="1:3" ht="15.75">
      <c r="A16" s="3">
        <v>15</v>
      </c>
      <c r="B16" s="2" t="s">
        <v>26</v>
      </c>
      <c r="C16" s="1"/>
    </row>
    <row r="17" spans="1:3" ht="15.75">
      <c r="A17" s="3">
        <v>16</v>
      </c>
      <c r="B17" s="2" t="s">
        <v>27</v>
      </c>
      <c r="C17" s="1"/>
    </row>
    <row r="18" spans="1:3" ht="15.75">
      <c r="A18" s="3">
        <v>17</v>
      </c>
      <c r="B18" s="2" t="s">
        <v>28</v>
      </c>
      <c r="C18" s="1"/>
    </row>
    <row r="19" spans="1:3" ht="15.75">
      <c r="A19" s="3">
        <v>18</v>
      </c>
      <c r="B19" s="2" t="s">
        <v>29</v>
      </c>
      <c r="C19" s="1"/>
    </row>
    <row r="20" spans="1:3" ht="15.75">
      <c r="A20" s="3">
        <v>19</v>
      </c>
      <c r="B20" s="2" t="s">
        <v>30</v>
      </c>
      <c r="C20" s="1"/>
    </row>
    <row r="21" spans="1:3" ht="15.75">
      <c r="A21" s="3">
        <v>20</v>
      </c>
      <c r="B21" s="2" t="s">
        <v>31</v>
      </c>
      <c r="C21" s="1"/>
    </row>
    <row r="22" spans="1:3" ht="15.75">
      <c r="A22" s="3">
        <v>21</v>
      </c>
      <c r="B22" s="2" t="s">
        <v>32</v>
      </c>
      <c r="C22" s="1"/>
    </row>
    <row r="23" spans="1:3" ht="15.75">
      <c r="A23" s="3">
        <v>22</v>
      </c>
      <c r="B23" s="2" t="s">
        <v>33</v>
      </c>
      <c r="C23" s="1"/>
    </row>
    <row r="24" spans="1:3" ht="15.75">
      <c r="A24" s="3">
        <v>23</v>
      </c>
      <c r="B24" s="2" t="s">
        <v>34</v>
      </c>
      <c r="C24" s="1"/>
    </row>
    <row r="25" spans="1:3" ht="15.75">
      <c r="A25" s="3">
        <v>24</v>
      </c>
      <c r="B25" s="2" t="s">
        <v>35</v>
      </c>
      <c r="C25" s="1"/>
    </row>
    <row r="26" spans="1:3" ht="15.75">
      <c r="A26" s="3">
        <v>25</v>
      </c>
      <c r="B26" s="2" t="s">
        <v>36</v>
      </c>
      <c r="C26" s="1"/>
    </row>
    <row r="27" spans="1:3" ht="15.75">
      <c r="A27" s="3">
        <v>26</v>
      </c>
      <c r="B27" s="2" t="s">
        <v>37</v>
      </c>
      <c r="C27" s="1"/>
    </row>
    <row r="28" spans="1:3" ht="15.75">
      <c r="A28" s="3">
        <v>27</v>
      </c>
      <c r="B28" s="2" t="s">
        <v>38</v>
      </c>
      <c r="C28" s="1"/>
    </row>
    <row r="29" spans="1:3" ht="15.75">
      <c r="A29" s="3">
        <v>28</v>
      </c>
      <c r="B29" s="2" t="s">
        <v>39</v>
      </c>
      <c r="C29" s="1"/>
    </row>
    <row r="30" spans="1:3" ht="15.75">
      <c r="A30" s="3">
        <v>29</v>
      </c>
      <c r="B30" s="2" t="s">
        <v>40</v>
      </c>
      <c r="C3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sbulpitt</dc:creator>
  <cp:keywords/>
  <dc:description/>
  <cp:lastModifiedBy>grees</cp:lastModifiedBy>
  <dcterms:created xsi:type="dcterms:W3CDTF">2007-07-23T08:37:57Z</dcterms:created>
  <dcterms:modified xsi:type="dcterms:W3CDTF">2009-09-28T14:53:55Z</dcterms:modified>
  <cp:category/>
  <cp:version/>
  <cp:contentType/>
  <cp:contentStatus/>
</cp:coreProperties>
</file>